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22flsk1tl\商工観光部\商工港湾課\03_商工振興\07-01-04_00502345_企業開発関連事業【管理運営事業】\【１４-00】 課税免除\生産性向上特別措置法\33 R07改正（期間延長）\市ホームページ\提出書類\申請様式（新規）\"/>
    </mc:Choice>
  </mc:AlternateContent>
  <xr:revisionPtr revIDLastSave="0" documentId="13_ncr:1_{51FB37FF-C398-4330-A232-BE8292DB5B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労働生産性" sheetId="1" r:id="rId1"/>
  </sheets>
  <definedNames>
    <definedName name="_xlnm.Print_Area" localSheetId="0">労働生産性!$A$1:$H$19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M3" i="1"/>
  <c r="H19" i="1"/>
  <c r="G19" i="1"/>
  <c r="F19" i="1"/>
  <c r="E19" i="1"/>
  <c r="D19" i="1"/>
  <c r="H18" i="1"/>
  <c r="G18" i="1"/>
  <c r="F18" i="1"/>
  <c r="E18" i="1"/>
  <c r="D18" i="1"/>
  <c r="C18" i="1"/>
  <c r="G6" i="1"/>
  <c r="G10" i="1" s="1"/>
  <c r="H11" i="1"/>
  <c r="G11" i="1"/>
  <c r="F11" i="1"/>
  <c r="E11" i="1"/>
  <c r="D11" i="1"/>
  <c r="C11" i="1"/>
  <c r="H6" i="1"/>
  <c r="H10" i="1" s="1"/>
  <c r="F6" i="1"/>
  <c r="F10" i="1" s="1"/>
  <c r="E6" i="1"/>
  <c r="E10" i="1" s="1"/>
  <c r="D6" i="1"/>
  <c r="D10" i="1" s="1"/>
  <c r="C6" i="1"/>
  <c r="C10" i="1" s="1"/>
  <c r="N3" i="1" l="1"/>
  <c r="D4" i="1" s="1"/>
  <c r="H15" i="1"/>
  <c r="H16" i="1" s="1"/>
  <c r="G15" i="1"/>
  <c r="G16" i="1" s="1"/>
  <c r="C15" i="1"/>
  <c r="C16" i="1" s="1"/>
  <c r="D15" i="1"/>
  <c r="D16" i="1" s="1"/>
  <c r="E15" i="1"/>
  <c r="E16" i="1" s="1"/>
  <c r="F15" i="1"/>
  <c r="F16" i="1" s="1"/>
  <c r="E4" i="1" l="1"/>
  <c r="C4" i="1"/>
  <c r="H4" i="1"/>
  <c r="G4" i="1"/>
  <c r="F4" i="1"/>
</calcChain>
</file>

<file path=xl/sharedStrings.xml><?xml version="1.0" encoding="utf-8"?>
<sst xmlns="http://schemas.openxmlformats.org/spreadsheetml/2006/main" count="44" uniqueCount="39">
  <si>
    <t>労働生産性の積算根拠資料</t>
  </si>
  <si>
    <t>計画期間</t>
    <rPh sb="0" eb="2">
      <t>ケイカク</t>
    </rPh>
    <rPh sb="2" eb="4">
      <t>キカン</t>
    </rPh>
    <phoneticPr fontId="6"/>
  </si>
  <si>
    <t>５年</t>
  </si>
  <si>
    <t>←選択してください</t>
    <rPh sb="1" eb="3">
      <t>センタク</t>
    </rPh>
    <phoneticPr fontId="6"/>
  </si>
  <si>
    <t>事業者名</t>
    <rPh sb="0" eb="3">
      <t>ジギョウシャ</t>
    </rPh>
    <rPh sb="3" eb="4">
      <t>メイ</t>
    </rPh>
    <phoneticPr fontId="6"/>
  </si>
  <si>
    <t>単位：千円</t>
    <rPh sb="0" eb="2">
      <t>タンイ</t>
    </rPh>
    <rPh sb="3" eb="5">
      <t>センエン</t>
    </rPh>
    <phoneticPr fontId="6"/>
  </si>
  <si>
    <t>決算月</t>
    <rPh sb="0" eb="2">
      <t>ケッサン</t>
    </rPh>
    <rPh sb="2" eb="3">
      <t>ツキ</t>
    </rPh>
    <phoneticPr fontId="6"/>
  </si>
  <si>
    <t>４月</t>
  </si>
  <si>
    <t>①</t>
    <phoneticPr fontId="6"/>
  </si>
  <si>
    <t>売上高</t>
    <rPh sb="0" eb="3">
      <t>ウリアゲダカ</t>
    </rPh>
    <phoneticPr fontId="6"/>
  </si>
  <si>
    <t>②</t>
    <phoneticPr fontId="6"/>
  </si>
  <si>
    <t>売上原価（③+④+⑤）</t>
    <rPh sb="0" eb="2">
      <t>ウリアゲ</t>
    </rPh>
    <rPh sb="2" eb="4">
      <t>ゲンカ</t>
    </rPh>
    <phoneticPr fontId="6"/>
  </si>
  <si>
    <t>③</t>
    <phoneticPr fontId="6"/>
  </si>
  <si>
    <t>人件費</t>
    <rPh sb="0" eb="3">
      <t>ジンケンヒ</t>
    </rPh>
    <phoneticPr fontId="6"/>
  </si>
  <si>
    <t>④</t>
    <phoneticPr fontId="6"/>
  </si>
  <si>
    <t>減価償却費</t>
    <rPh sb="0" eb="5">
      <t>ゲンカショウキャクヒ</t>
    </rPh>
    <phoneticPr fontId="6"/>
  </si>
  <si>
    <t>⑤</t>
    <phoneticPr fontId="6"/>
  </si>
  <si>
    <t>その他原価</t>
    <rPh sb="2" eb="3">
      <t>タ</t>
    </rPh>
    <rPh sb="3" eb="5">
      <t>ゲンカ</t>
    </rPh>
    <phoneticPr fontId="6"/>
  </si>
  <si>
    <t>⑥</t>
    <phoneticPr fontId="6"/>
  </si>
  <si>
    <t>売上総利益（①-②）</t>
    <rPh sb="0" eb="5">
      <t>ウリアゲソウリエキ</t>
    </rPh>
    <phoneticPr fontId="6"/>
  </si>
  <si>
    <t>⑦</t>
    <phoneticPr fontId="6"/>
  </si>
  <si>
    <t>販 管 費（⑧+⑨+⑩）</t>
    <rPh sb="0" eb="1">
      <t>ハン</t>
    </rPh>
    <rPh sb="2" eb="3">
      <t>カン</t>
    </rPh>
    <rPh sb="4" eb="5">
      <t>ヒ</t>
    </rPh>
    <phoneticPr fontId="6"/>
  </si>
  <si>
    <t>⑧</t>
    <phoneticPr fontId="6"/>
  </si>
  <si>
    <t>⑨</t>
    <phoneticPr fontId="6"/>
  </si>
  <si>
    <t>⑩</t>
    <phoneticPr fontId="6"/>
  </si>
  <si>
    <t>その他販管費</t>
    <rPh sb="2" eb="3">
      <t>タ</t>
    </rPh>
    <rPh sb="3" eb="6">
      <t>ハンカンヒ</t>
    </rPh>
    <phoneticPr fontId="6"/>
  </si>
  <si>
    <t>⑪</t>
    <phoneticPr fontId="6"/>
  </si>
  <si>
    <t>営業利益（⑥-⑦）</t>
    <rPh sb="0" eb="2">
      <t>エイギョウ</t>
    </rPh>
    <rPh sb="2" eb="4">
      <t>リエキ</t>
    </rPh>
    <phoneticPr fontId="6"/>
  </si>
  <si>
    <t>⑫</t>
    <phoneticPr fontId="6"/>
  </si>
  <si>
    <t>付加価値額
（⑪+③+⑧+④+⑨）</t>
    <rPh sb="0" eb="2">
      <t>フカ</t>
    </rPh>
    <rPh sb="2" eb="4">
      <t>カチ</t>
    </rPh>
    <rPh sb="4" eb="5">
      <t>ガク</t>
    </rPh>
    <phoneticPr fontId="6"/>
  </si>
  <si>
    <t>⑬</t>
    <phoneticPr fontId="6"/>
  </si>
  <si>
    <t>従業員数</t>
    <rPh sb="0" eb="4">
      <t>ジュウギョウインスウ</t>
    </rPh>
    <phoneticPr fontId="6"/>
  </si>
  <si>
    <t>⑭</t>
    <phoneticPr fontId="6"/>
  </si>
  <si>
    <t>労働生産性（⑫/⑬）</t>
    <rPh sb="0" eb="2">
      <t>ロウドウ</t>
    </rPh>
    <rPh sb="2" eb="5">
      <t>セイサンセイ</t>
    </rPh>
    <phoneticPr fontId="6"/>
  </si>
  <si>
    <t>基準年度比伸び率</t>
    <rPh sb="0" eb="2">
      <t>キジュン</t>
    </rPh>
    <rPh sb="2" eb="5">
      <t>ネンドヒ</t>
    </rPh>
    <rPh sb="5" eb="6">
      <t>ノ</t>
    </rPh>
    <rPh sb="7" eb="8">
      <t>リツ</t>
    </rPh>
    <phoneticPr fontId="6"/>
  </si>
  <si>
    <t>３月</t>
  </si>
  <si>
    <t>計画開始月</t>
    <rPh sb="0" eb="2">
      <t>ケイカク</t>
    </rPh>
    <rPh sb="2" eb="4">
      <t>カイシ</t>
    </rPh>
    <rPh sb="4" eb="5">
      <t>ツキ</t>
    </rPh>
    <phoneticPr fontId="6"/>
  </si>
  <si>
    <t>計画開始年</t>
    <rPh sb="0" eb="2">
      <t>ケイカク</t>
    </rPh>
    <rPh sb="2" eb="4">
      <t>カイシ</t>
    </rPh>
    <rPh sb="4" eb="5">
      <t>ドシ</t>
    </rPh>
    <phoneticPr fontId="6"/>
  </si>
  <si>
    <t>令和７年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</si>
</sst>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&quot;人&quot;"/>
    <numFmt numFmtId="178" formatCode="0.0%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1"/>
      <color rgb="FF0000CC"/>
      <name val="UD デジタル 教科書体 NK-R"/>
      <family val="1"/>
      <charset val="128"/>
    </font>
    <font>
      <sz val="6"/>
      <name val="Yu Gothic"/>
      <family val="2"/>
      <charset val="128"/>
      <scheme val="minor"/>
    </font>
    <font>
      <sz val="11"/>
      <color rgb="FFFF000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1"/>
      <color theme="4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CC"/>
      </left>
      <right style="thin">
        <color rgb="FF0000CC"/>
      </right>
      <top style="thin">
        <color rgb="FF0000CC"/>
      </top>
      <bottom style="thin">
        <color rgb="FF0000CC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176" fontId="3" fillId="2" borderId="0" xfId="0" applyNumberFormat="1" applyFont="1" applyFill="1" applyAlignment="1" applyProtection="1">
      <alignment horizontal="left" vertical="center"/>
      <protection hidden="1"/>
    </xf>
    <xf numFmtId="176" fontId="4" fillId="2" borderId="0" xfId="0" applyNumberFormat="1" applyFont="1" applyFill="1" applyAlignment="1" applyProtection="1">
      <alignment vertical="center"/>
      <protection hidden="1"/>
    </xf>
    <xf numFmtId="176" fontId="5" fillId="2" borderId="1" xfId="0" applyNumberFormat="1" applyFont="1" applyFill="1" applyBorder="1" applyAlignment="1" applyProtection="1">
      <alignment horizontal="center" vertical="center"/>
      <protection hidden="1"/>
    </xf>
    <xf numFmtId="176" fontId="7" fillId="2" borderId="0" xfId="0" applyNumberFormat="1" applyFont="1" applyFill="1" applyAlignment="1" applyProtection="1">
      <alignment vertical="center"/>
      <protection hidden="1"/>
    </xf>
    <xf numFmtId="176" fontId="4" fillId="2" borderId="0" xfId="0" applyNumberFormat="1" applyFont="1" applyFill="1" applyAlignment="1" applyProtection="1">
      <alignment horizontal="center" vertical="center"/>
      <protection hidden="1"/>
    </xf>
    <xf numFmtId="176" fontId="4" fillId="2" borderId="0" xfId="1" applyNumberFormat="1" applyFont="1" applyFill="1" applyProtection="1">
      <alignment vertical="center"/>
      <protection hidden="1"/>
    </xf>
    <xf numFmtId="176" fontId="4" fillId="2" borderId="0" xfId="0" applyNumberFormat="1" applyFont="1" applyFill="1" applyAlignment="1" applyProtection="1">
      <alignment horizontal="distributed" vertical="center"/>
      <protection hidden="1"/>
    </xf>
    <xf numFmtId="176" fontId="4" fillId="2" borderId="0" xfId="0" applyNumberFormat="1" applyFont="1" applyFill="1" applyAlignment="1" applyProtection="1">
      <alignment vertical="center" shrinkToFit="1"/>
      <protection hidden="1"/>
    </xf>
    <xf numFmtId="176" fontId="4" fillId="2" borderId="0" xfId="1" applyNumberFormat="1" applyFont="1" applyFill="1" applyAlignment="1" applyProtection="1">
      <alignment vertical="center" shrinkToFit="1"/>
      <protection hidden="1"/>
    </xf>
    <xf numFmtId="176" fontId="4" fillId="2" borderId="0" xfId="1" applyNumberFormat="1" applyFont="1" applyFill="1" applyAlignment="1" applyProtection="1">
      <alignment horizontal="right" vertical="center" shrinkToFit="1"/>
      <protection hidden="1"/>
    </xf>
    <xf numFmtId="176" fontId="4" fillId="2" borderId="0" xfId="0" applyNumberFormat="1" applyFont="1" applyFill="1" applyAlignment="1" applyProtection="1">
      <alignment horizontal="right" shrinkToFit="1"/>
      <protection hidden="1"/>
    </xf>
    <xf numFmtId="176" fontId="4" fillId="2" borderId="3" xfId="1" applyNumberFormat="1" applyFont="1" applyFill="1" applyBorder="1" applyAlignment="1" applyProtection="1">
      <alignment vertical="center" shrinkToFit="1"/>
      <protection locked="0"/>
    </xf>
    <xf numFmtId="176" fontId="4" fillId="2" borderId="5" xfId="1" applyNumberFormat="1" applyFont="1" applyFill="1" applyBorder="1" applyAlignment="1" applyProtection="1">
      <alignment vertical="center" shrinkToFit="1"/>
      <protection locked="0"/>
    </xf>
    <xf numFmtId="176" fontId="4" fillId="2" borderId="6" xfId="1" applyNumberFormat="1" applyFont="1" applyFill="1" applyBorder="1" applyAlignment="1" applyProtection="1">
      <alignment vertical="center" shrinkToFit="1"/>
      <protection locked="0"/>
    </xf>
    <xf numFmtId="177" fontId="4" fillId="2" borderId="3" xfId="1" applyNumberFormat="1" applyFont="1" applyFill="1" applyBorder="1" applyAlignment="1" applyProtection="1">
      <alignment vertical="center" shrinkToFit="1"/>
      <protection locked="0"/>
    </xf>
    <xf numFmtId="177" fontId="4" fillId="2" borderId="5" xfId="1" applyNumberFormat="1" applyFont="1" applyFill="1" applyBorder="1" applyAlignment="1" applyProtection="1">
      <alignment vertical="center" shrinkToFit="1"/>
      <protection locked="0"/>
    </xf>
    <xf numFmtId="177" fontId="4" fillId="2" borderId="6" xfId="1" applyNumberFormat="1" applyFont="1" applyFill="1" applyBorder="1" applyAlignment="1" applyProtection="1">
      <alignment vertical="center" shrinkToFit="1"/>
      <protection locked="0"/>
    </xf>
    <xf numFmtId="178" fontId="4" fillId="2" borderId="0" xfId="0" applyNumberFormat="1" applyFont="1" applyFill="1" applyAlignment="1" applyProtection="1">
      <alignment vertical="center" shrinkToFit="1"/>
      <protection hidden="1"/>
    </xf>
    <xf numFmtId="176" fontId="4" fillId="3" borderId="3" xfId="1" applyNumberFormat="1" applyFont="1" applyFill="1" applyBorder="1" applyAlignment="1" applyProtection="1">
      <alignment horizontal="distributed" vertical="center"/>
      <protection hidden="1"/>
    </xf>
    <xf numFmtId="176" fontId="4" fillId="3" borderId="4" xfId="1" applyNumberFormat="1" applyFont="1" applyFill="1" applyBorder="1" applyAlignment="1" applyProtection="1">
      <alignment horizontal="distributed" vertical="center"/>
      <protection hidden="1"/>
    </xf>
    <xf numFmtId="176" fontId="4" fillId="3" borderId="4" xfId="1" applyNumberFormat="1" applyFont="1" applyFill="1" applyBorder="1" applyAlignment="1" applyProtection="1">
      <alignment horizontal="distributed" vertical="center" wrapText="1"/>
      <protection hidden="1"/>
    </xf>
    <xf numFmtId="176" fontId="9" fillId="3" borderId="3" xfId="1" applyNumberFormat="1" applyFont="1" applyFill="1" applyBorder="1" applyAlignment="1" applyProtection="1">
      <alignment vertical="center" shrinkToFit="1"/>
      <protection hidden="1"/>
    </xf>
    <xf numFmtId="176" fontId="9" fillId="3" borderId="5" xfId="1" applyNumberFormat="1" applyFont="1" applyFill="1" applyBorder="1" applyAlignment="1" applyProtection="1">
      <alignment vertical="center" shrinkToFit="1"/>
      <protection hidden="1"/>
    </xf>
    <xf numFmtId="176" fontId="9" fillId="3" borderId="6" xfId="1" applyNumberFormat="1" applyFont="1" applyFill="1" applyBorder="1" applyAlignment="1" applyProtection="1">
      <alignment vertical="center" shrinkToFit="1"/>
      <protection hidden="1"/>
    </xf>
    <xf numFmtId="176" fontId="4" fillId="2" borderId="2" xfId="0" applyNumberFormat="1" applyFont="1" applyFill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horizontal="center" shrinkToFit="1"/>
      <protection locked="0"/>
    </xf>
    <xf numFmtId="176" fontId="4" fillId="3" borderId="3" xfId="1" applyNumberFormat="1" applyFont="1" applyFill="1" applyBorder="1" applyProtection="1">
      <alignment vertical="center"/>
      <protection hidden="1"/>
    </xf>
    <xf numFmtId="176" fontId="4" fillId="3" borderId="4" xfId="1" applyNumberFormat="1" applyFont="1" applyFill="1" applyBorder="1" applyProtection="1">
      <alignment vertical="center"/>
      <protection hidden="1"/>
    </xf>
    <xf numFmtId="176" fontId="8" fillId="3" borderId="3" xfId="1" applyNumberFormat="1" applyFont="1" applyFill="1" applyBorder="1" applyAlignment="1" applyProtection="1">
      <alignment horizontal="center" vertical="center" shrinkToFit="1"/>
      <protection hidden="1"/>
    </xf>
    <xf numFmtId="176" fontId="8" fillId="3" borderId="5" xfId="1" applyNumberFormat="1" applyFont="1" applyFill="1" applyBorder="1" applyAlignment="1" applyProtection="1">
      <alignment horizontal="center" vertical="center" shrinkToFit="1"/>
      <protection hidden="1"/>
    </xf>
    <xf numFmtId="176" fontId="8" fillId="3" borderId="6" xfId="1" applyNumberFormat="1" applyFont="1" applyFill="1" applyBorder="1" applyAlignment="1" applyProtection="1">
      <alignment horizontal="center" vertical="center" shrinkToFit="1"/>
      <protection hidden="1"/>
    </xf>
    <xf numFmtId="176" fontId="7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view="pageBreakPreview" zoomScaleNormal="100" zoomScaleSheetLayoutView="100" workbookViewId="0">
      <selection activeCell="G2" sqref="G2:H2"/>
    </sheetView>
  </sheetViews>
  <sheetFormatPr defaultColWidth="9" defaultRowHeight="25.05" customHeight="1"/>
  <cols>
    <col min="1" max="1" width="5.59765625" style="5" customWidth="1"/>
    <col min="2" max="2" width="21.3984375" style="2" bestFit="1" customWidth="1"/>
    <col min="3" max="8" width="13.69921875" style="8" customWidth="1"/>
    <col min="9" max="9" width="1.69921875" style="2" customWidth="1"/>
    <col min="10" max="11" width="13.19921875" style="2" customWidth="1"/>
    <col min="12" max="12" width="16.296875" style="2" bestFit="1" customWidth="1"/>
    <col min="13" max="14" width="9" style="2" hidden="1" customWidth="1"/>
    <col min="15" max="16384" width="9" style="2"/>
  </cols>
  <sheetData>
    <row r="1" spans="1:14" ht="25.05" customHeight="1">
      <c r="A1" s="1" t="s">
        <v>0</v>
      </c>
      <c r="J1" s="3" t="s">
        <v>1</v>
      </c>
      <c r="K1" s="32" t="s">
        <v>2</v>
      </c>
      <c r="L1" s="4" t="s">
        <v>3</v>
      </c>
    </row>
    <row r="2" spans="1:14" ht="25.05" customHeight="1">
      <c r="A2" s="1"/>
      <c r="G2" s="25" t="s">
        <v>4</v>
      </c>
      <c r="H2" s="26"/>
      <c r="J2" s="3" t="s">
        <v>37</v>
      </c>
      <c r="K2" s="32" t="s">
        <v>38</v>
      </c>
      <c r="L2" s="4" t="s">
        <v>3</v>
      </c>
    </row>
    <row r="3" spans="1:14" ht="25.05" customHeight="1">
      <c r="B3" s="6"/>
      <c r="C3" s="9"/>
      <c r="D3" s="9"/>
      <c r="E3" s="9"/>
      <c r="F3" s="10"/>
      <c r="H3" s="11" t="s">
        <v>5</v>
      </c>
      <c r="J3" s="3" t="s">
        <v>36</v>
      </c>
      <c r="K3" s="32" t="s">
        <v>7</v>
      </c>
      <c r="L3" s="4" t="s">
        <v>3</v>
      </c>
      <c r="M3" s="2">
        <f>LEFT(K3,LEN(K3)-1)*1</f>
        <v>4</v>
      </c>
      <c r="N3" s="2">
        <f>IF(M3&gt;M4,1,0)</f>
        <v>1</v>
      </c>
    </row>
    <row r="4" spans="1:14" ht="25.05" customHeight="1">
      <c r="A4" s="27"/>
      <c r="B4" s="28"/>
      <c r="C4" s="29" t="str">
        <f>"令和"&amp;MID($K$2,3,1)-1+$N$3+$N$4&amp;"年"&amp;$K$4</f>
        <v>令和7年３月</v>
      </c>
      <c r="D4" s="30" t="str">
        <f>"令和"&amp;MID($K$2,3,1)+$N$3+$N$4&amp;"年"&amp;$K$4</f>
        <v>令和8年３月</v>
      </c>
      <c r="E4" s="31" t="str">
        <f>"令和"&amp;MID($K$2,3,1)+1+$N$3+$N$4&amp;"年"&amp;$K$4</f>
        <v>令和9年３月</v>
      </c>
      <c r="F4" s="31" t="str">
        <f>"令和"&amp;MID($K$2,3,1)+2+$N$3+$N$4&amp;"年"&amp;$K$4</f>
        <v>令和10年３月</v>
      </c>
      <c r="G4" s="31" t="str">
        <f>IF(K1="３年","","令和"&amp;MID($K$2,3,1)+3+$N$3+$N$4&amp;"年"&amp;$K$4)</f>
        <v>令和11年３月</v>
      </c>
      <c r="H4" s="31" t="str">
        <f>IF(K1="５年","令和"&amp;MID($K$2,3,1)+4+$N$3+$N$4&amp;"年"&amp;$K$4,"")</f>
        <v>令和12年３月</v>
      </c>
      <c r="J4" s="3" t="s">
        <v>6</v>
      </c>
      <c r="K4" s="32" t="s">
        <v>35</v>
      </c>
      <c r="L4" s="4" t="s">
        <v>3</v>
      </c>
      <c r="M4" s="2">
        <f>LEFT(K4,LEN(K4)-1)*1</f>
        <v>3</v>
      </c>
    </row>
    <row r="5" spans="1:14" ht="25.05" customHeight="1">
      <c r="A5" s="19" t="s">
        <v>8</v>
      </c>
      <c r="B5" s="20" t="s">
        <v>9</v>
      </c>
      <c r="C5" s="12"/>
      <c r="D5" s="13"/>
      <c r="E5" s="14"/>
      <c r="F5" s="14"/>
      <c r="G5" s="14"/>
      <c r="H5" s="14"/>
    </row>
    <row r="6" spans="1:14" ht="25.05" customHeight="1">
      <c r="A6" s="19" t="s">
        <v>10</v>
      </c>
      <c r="B6" s="20" t="s">
        <v>11</v>
      </c>
      <c r="C6" s="22">
        <f>SUM(C7:C9)</f>
        <v>0</v>
      </c>
      <c r="D6" s="23">
        <f t="shared" ref="D6:F6" si="0">SUM(D7:D9)</f>
        <v>0</v>
      </c>
      <c r="E6" s="24">
        <f t="shared" si="0"/>
        <v>0</v>
      </c>
      <c r="F6" s="24">
        <f t="shared" si="0"/>
        <v>0</v>
      </c>
      <c r="G6" s="24">
        <f>IF(K1="３年","",SUM(G7:G9))</f>
        <v>0</v>
      </c>
      <c r="H6" s="24">
        <f>IF(K1="５年",SUM(H7:H9),"")</f>
        <v>0</v>
      </c>
    </row>
    <row r="7" spans="1:14" ht="25.05" customHeight="1">
      <c r="A7" s="19" t="s">
        <v>12</v>
      </c>
      <c r="B7" s="20" t="s">
        <v>13</v>
      </c>
      <c r="C7" s="12"/>
      <c r="D7" s="13"/>
      <c r="E7" s="14"/>
      <c r="F7" s="14"/>
      <c r="G7" s="14"/>
      <c r="H7" s="14"/>
    </row>
    <row r="8" spans="1:14" ht="25.05" customHeight="1">
      <c r="A8" s="19" t="s">
        <v>14</v>
      </c>
      <c r="B8" s="20" t="s">
        <v>15</v>
      </c>
      <c r="C8" s="12"/>
      <c r="D8" s="13"/>
      <c r="E8" s="14"/>
      <c r="F8" s="14"/>
      <c r="G8" s="14"/>
      <c r="H8" s="14"/>
    </row>
    <row r="9" spans="1:14" ht="25.05" customHeight="1">
      <c r="A9" s="19" t="s">
        <v>16</v>
      </c>
      <c r="B9" s="20" t="s">
        <v>17</v>
      </c>
      <c r="C9" s="12"/>
      <c r="D9" s="13"/>
      <c r="E9" s="14"/>
      <c r="F9" s="14"/>
      <c r="G9" s="14"/>
      <c r="H9" s="14"/>
    </row>
    <row r="10" spans="1:14" ht="25.05" customHeight="1">
      <c r="A10" s="19" t="s">
        <v>18</v>
      </c>
      <c r="B10" s="20" t="s">
        <v>19</v>
      </c>
      <c r="C10" s="22">
        <f>C5-C6</f>
        <v>0</v>
      </c>
      <c r="D10" s="23">
        <f t="shared" ref="D10:F10" si="1">D5-D6</f>
        <v>0</v>
      </c>
      <c r="E10" s="24">
        <f t="shared" si="1"/>
        <v>0</v>
      </c>
      <c r="F10" s="24">
        <f t="shared" si="1"/>
        <v>0</v>
      </c>
      <c r="G10" s="24">
        <f>IF(K1="３年","",G5-G6)</f>
        <v>0</v>
      </c>
      <c r="H10" s="24">
        <f>IF(K1="５年",H5-H6,"")</f>
        <v>0</v>
      </c>
    </row>
    <row r="11" spans="1:14" ht="25.05" customHeight="1">
      <c r="A11" s="19" t="s">
        <v>20</v>
      </c>
      <c r="B11" s="20" t="s">
        <v>21</v>
      </c>
      <c r="C11" s="22">
        <f>SUM(C12:C14)</f>
        <v>0</v>
      </c>
      <c r="D11" s="23">
        <f t="shared" ref="D11:F11" si="2">SUM(D12:D14)</f>
        <v>0</v>
      </c>
      <c r="E11" s="24">
        <f t="shared" si="2"/>
        <v>0</v>
      </c>
      <c r="F11" s="24">
        <f t="shared" si="2"/>
        <v>0</v>
      </c>
      <c r="G11" s="24">
        <f>IF(K1="３年","",SUM(G12:G14))</f>
        <v>0</v>
      </c>
      <c r="H11" s="24">
        <f>IF(K1="５年",SUM(H12:H14),"")</f>
        <v>0</v>
      </c>
    </row>
    <row r="12" spans="1:14" ht="25.05" customHeight="1">
      <c r="A12" s="19" t="s">
        <v>22</v>
      </c>
      <c r="B12" s="20" t="s">
        <v>13</v>
      </c>
      <c r="C12" s="12"/>
      <c r="D12" s="13"/>
      <c r="E12" s="14"/>
      <c r="F12" s="14"/>
      <c r="G12" s="14"/>
      <c r="H12" s="14"/>
    </row>
    <row r="13" spans="1:14" ht="25.05" customHeight="1">
      <c r="A13" s="19" t="s">
        <v>23</v>
      </c>
      <c r="B13" s="20" t="s">
        <v>15</v>
      </c>
      <c r="C13" s="12"/>
      <c r="D13" s="13"/>
      <c r="E13" s="14"/>
      <c r="F13" s="14"/>
      <c r="G13" s="14"/>
      <c r="H13" s="14"/>
    </row>
    <row r="14" spans="1:14" ht="25.05" customHeight="1">
      <c r="A14" s="19" t="s">
        <v>24</v>
      </c>
      <c r="B14" s="20" t="s">
        <v>25</v>
      </c>
      <c r="C14" s="12"/>
      <c r="D14" s="13"/>
      <c r="E14" s="14"/>
      <c r="F14" s="14"/>
      <c r="G14" s="14"/>
      <c r="H14" s="14"/>
    </row>
    <row r="15" spans="1:14" ht="25.05" customHeight="1">
      <c r="A15" s="19" t="s">
        <v>26</v>
      </c>
      <c r="B15" s="20" t="s">
        <v>27</v>
      </c>
      <c r="C15" s="22">
        <f>C10-C11</f>
        <v>0</v>
      </c>
      <c r="D15" s="23">
        <f t="shared" ref="D15:F15" si="3">D10-D11</f>
        <v>0</v>
      </c>
      <c r="E15" s="24">
        <f t="shared" si="3"/>
        <v>0</v>
      </c>
      <c r="F15" s="24">
        <f t="shared" si="3"/>
        <v>0</v>
      </c>
      <c r="G15" s="24">
        <f>IF(K1="３年","",G10-G11)</f>
        <v>0</v>
      </c>
      <c r="H15" s="24">
        <f>IF(K1="５年",H10-H11,"")</f>
        <v>0</v>
      </c>
    </row>
    <row r="16" spans="1:14" ht="25.05" customHeight="1">
      <c r="A16" s="19" t="s">
        <v>28</v>
      </c>
      <c r="B16" s="21" t="s">
        <v>29</v>
      </c>
      <c r="C16" s="22">
        <f>C15+C7+C12+C8+C13</f>
        <v>0</v>
      </c>
      <c r="D16" s="23">
        <f t="shared" ref="D16:F16" si="4">D15+D7+D12+D8+D13</f>
        <v>0</v>
      </c>
      <c r="E16" s="24">
        <f t="shared" si="4"/>
        <v>0</v>
      </c>
      <c r="F16" s="24">
        <f t="shared" si="4"/>
        <v>0</v>
      </c>
      <c r="G16" s="24">
        <f>IF(K1="３年","",G15+G7+G12+G8+G13)</f>
        <v>0</v>
      </c>
      <c r="H16" s="24">
        <f>IF(K1="５年",H15+H7+H12+H8+H13,"")</f>
        <v>0</v>
      </c>
    </row>
    <row r="17" spans="1:8" ht="25.05" customHeight="1">
      <c r="A17" s="19" t="s">
        <v>30</v>
      </c>
      <c r="B17" s="20" t="s">
        <v>31</v>
      </c>
      <c r="C17" s="15"/>
      <c r="D17" s="16"/>
      <c r="E17" s="17"/>
      <c r="F17" s="17"/>
      <c r="G17" s="17"/>
      <c r="H17" s="17"/>
    </row>
    <row r="18" spans="1:8" ht="25.05" customHeight="1">
      <c r="A18" s="19" t="s">
        <v>32</v>
      </c>
      <c r="B18" s="20" t="s">
        <v>33</v>
      </c>
      <c r="C18" s="22" t="str">
        <f>IFERROR(ROUND(C16/C17,0),"")</f>
        <v/>
      </c>
      <c r="D18" s="23" t="str">
        <f t="shared" ref="D18:F18" si="5">IFERROR(ROUND(D16/D17,0),"")</f>
        <v/>
      </c>
      <c r="E18" s="24" t="str">
        <f t="shared" si="5"/>
        <v/>
      </c>
      <c r="F18" s="24" t="str">
        <f t="shared" si="5"/>
        <v/>
      </c>
      <c r="G18" s="24" t="str">
        <f>IFERROR(IF(K1="３年","",ROUND(G16/G17,0)),"")</f>
        <v/>
      </c>
      <c r="H18" s="24" t="str">
        <f>IFERROR(IF(K1="５年",ROUND(H16/H17,0),""),"")</f>
        <v/>
      </c>
    </row>
    <row r="19" spans="1:8" ht="25.05" customHeight="1">
      <c r="A19" s="2"/>
      <c r="B19" s="7" t="s">
        <v>34</v>
      </c>
      <c r="D19" s="18" t="str">
        <f>IFERROR(ROUND((D$18-$C$18)/$C$18,3),"")</f>
        <v/>
      </c>
      <c r="E19" s="18" t="str">
        <f t="shared" ref="E19:F19" si="6">IFERROR(ROUND((E$18-$C$18)/$C$18,3),"")</f>
        <v/>
      </c>
      <c r="F19" s="18" t="str">
        <f t="shared" si="6"/>
        <v/>
      </c>
      <c r="G19" s="18" t="str">
        <f>IFERROR(IF(K1="３年","",ROUND((G$18-$C$18)/$C$18,3)),"")</f>
        <v/>
      </c>
      <c r="H19" s="18" t="str">
        <f>IFERROR(IF(K1="５年",ROUND((H$18-$C$18)/$C$18,3),""),"")</f>
        <v/>
      </c>
    </row>
  </sheetData>
  <sheetProtection sheet="1" objects="1" scenarios="1" selectLockedCells="1"/>
  <mergeCells count="1">
    <mergeCell ref="G2:H2"/>
  </mergeCells>
  <phoneticPr fontId="2"/>
  <dataValidations count="3">
    <dataValidation type="list" allowBlank="1" showInputMessage="1" showErrorMessage="1" sqref="K1" xr:uid="{2B76D581-C941-4863-9CFB-2ACFB16D0A27}">
      <formula1>"３年,４年,５年"</formula1>
    </dataValidation>
    <dataValidation type="list" allowBlank="1" showInputMessage="1" showErrorMessage="1" sqref="K2" xr:uid="{52FBC215-80C8-4A0C-BD94-9921C7AF33D3}">
      <formula1>"令和７年,令和８年,令和９年"</formula1>
    </dataValidation>
    <dataValidation type="list" allowBlank="1" showInputMessage="1" showErrorMessage="1" sqref="K3:K4" xr:uid="{D37A59C7-941D-4EF8-9CF8-35678C385097}">
      <formula1>"１月,２月,３月,４月,５月,６月,７月,８月,９月,10月,11月,12月"</formula1>
    </dataValidation>
  </dataValidations>
  <printOptions horizontalCentered="1"/>
  <pageMargins left="0.78740157480314965" right="0.78740157480314965" top="0.78740157480314965" bottom="0.59055118110236227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労働生産性</vt:lpstr>
      <vt:lpstr>労働生産性!Print_Area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 直也</dc:creator>
  <cp:lastModifiedBy>11310 野村 直也</cp:lastModifiedBy>
  <cp:lastPrinted>2025-04-14T00:44:15Z</cp:lastPrinted>
  <dcterms:created xsi:type="dcterms:W3CDTF">2015-06-05T18:19:34Z</dcterms:created>
  <dcterms:modified xsi:type="dcterms:W3CDTF">2025-04-14T00:55:35Z</dcterms:modified>
</cp:coreProperties>
</file>